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Partages\M-Déplacements\12_Modes actifs\Vélo\c_Evènements - manifestation (par date)\Au Boulot à Vélo\2019\Résultats\"/>
    </mc:Choice>
  </mc:AlternateContent>
  <bookViews>
    <workbookView xWindow="0" yWindow="0" windowWidth="28800" windowHeight="12504" activeTab="1"/>
  </bookViews>
  <sheets>
    <sheet name="fichier école 270619 - 1204" sheetId="1" r:id="rId1"/>
    <sheet name="fichier école 270619 - 1204 (2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2" l="1"/>
  <c r="I22" i="2"/>
  <c r="G22" i="2"/>
  <c r="E22" i="2"/>
  <c r="K21" i="2"/>
  <c r="I21" i="2"/>
  <c r="G21" i="2"/>
  <c r="E21" i="2"/>
  <c r="K20" i="2"/>
  <c r="I20" i="2"/>
  <c r="G20" i="2"/>
  <c r="E20" i="2"/>
  <c r="K19" i="2"/>
  <c r="I19" i="2"/>
  <c r="G19" i="2"/>
  <c r="E19" i="2"/>
  <c r="K18" i="2"/>
  <c r="I18" i="2"/>
  <c r="G18" i="2"/>
  <c r="E18" i="2"/>
  <c r="K17" i="2"/>
  <c r="I17" i="2"/>
  <c r="G17" i="2"/>
  <c r="E17" i="2"/>
  <c r="K16" i="2"/>
  <c r="I16" i="2"/>
  <c r="G16" i="2"/>
  <c r="E16" i="2"/>
  <c r="K15" i="2"/>
  <c r="I15" i="2"/>
  <c r="G15" i="2"/>
  <c r="E15" i="2"/>
  <c r="K14" i="2"/>
  <c r="I14" i="2"/>
  <c r="G14" i="2"/>
  <c r="E14" i="2"/>
  <c r="K13" i="2"/>
  <c r="I13" i="2"/>
  <c r="G13" i="2"/>
  <c r="E13" i="2"/>
  <c r="K12" i="2"/>
  <c r="I12" i="2"/>
  <c r="G12" i="2"/>
  <c r="E12" i="2"/>
  <c r="K11" i="2"/>
  <c r="I11" i="2"/>
  <c r="G11" i="2"/>
  <c r="E11" i="2"/>
  <c r="K10" i="2"/>
  <c r="I10" i="2"/>
  <c r="G10" i="2"/>
  <c r="E10" i="2"/>
  <c r="K9" i="2"/>
  <c r="I9" i="2"/>
  <c r="G9" i="2"/>
  <c r="E9" i="2"/>
  <c r="K8" i="2"/>
  <c r="I8" i="2"/>
  <c r="G8" i="2"/>
  <c r="E8" i="2"/>
  <c r="K7" i="2"/>
  <c r="I7" i="2"/>
  <c r="G7" i="2"/>
  <c r="E7" i="2"/>
  <c r="K6" i="2"/>
  <c r="I6" i="2"/>
  <c r="G6" i="2"/>
  <c r="E6" i="2"/>
  <c r="K5" i="2"/>
  <c r="I5" i="2"/>
  <c r="G5" i="2"/>
  <c r="E5" i="2"/>
  <c r="K4" i="2"/>
  <c r="I4" i="2"/>
  <c r="G4" i="2"/>
  <c r="E4" i="2"/>
  <c r="P3" i="1"/>
  <c r="O6" i="1"/>
  <c r="P6" i="1" s="1"/>
  <c r="O3" i="1"/>
  <c r="N4" i="1"/>
  <c r="N5" i="1"/>
  <c r="N6" i="1"/>
  <c r="N7" i="1"/>
  <c r="O7" i="1" s="1"/>
  <c r="P7" i="1" s="1"/>
  <c r="N8" i="1"/>
  <c r="N9" i="1"/>
  <c r="N10" i="1"/>
  <c r="N11" i="1"/>
  <c r="O11" i="1" s="1"/>
  <c r="P11" i="1" s="1"/>
  <c r="N12" i="1"/>
  <c r="O12" i="1" s="1"/>
  <c r="P12" i="1" s="1"/>
  <c r="N13" i="1"/>
  <c r="N14" i="1"/>
  <c r="N15" i="1"/>
  <c r="N16" i="1"/>
  <c r="N17" i="1"/>
  <c r="N18" i="1"/>
  <c r="N19" i="1"/>
  <c r="N20" i="1"/>
  <c r="N21" i="1"/>
  <c r="N3" i="1"/>
  <c r="L4" i="1"/>
  <c r="O4" i="1" s="1"/>
  <c r="P4" i="1" s="1"/>
  <c r="L5" i="1"/>
  <c r="O5" i="1" s="1"/>
  <c r="P5" i="1" s="1"/>
  <c r="L6" i="1"/>
  <c r="L7" i="1"/>
  <c r="L8" i="1"/>
  <c r="O8" i="1" s="1"/>
  <c r="P8" i="1" s="1"/>
  <c r="L9" i="1"/>
  <c r="O9" i="1" s="1"/>
  <c r="P9" i="1" s="1"/>
  <c r="L10" i="1"/>
  <c r="O10" i="1" s="1"/>
  <c r="P10" i="1" s="1"/>
  <c r="L11" i="1"/>
  <c r="L12" i="1"/>
  <c r="L13" i="1"/>
  <c r="O13" i="1" s="1"/>
  <c r="P13" i="1" s="1"/>
  <c r="L14" i="1"/>
  <c r="L15" i="1"/>
  <c r="L16" i="1"/>
  <c r="L17" i="1"/>
  <c r="O17" i="1" s="1"/>
  <c r="P17" i="1" s="1"/>
  <c r="L18" i="1"/>
  <c r="L19" i="1"/>
  <c r="L20" i="1"/>
  <c r="O20" i="1" s="1"/>
  <c r="P20" i="1" s="1"/>
  <c r="L21" i="1"/>
  <c r="L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3" i="1"/>
  <c r="H4" i="1"/>
  <c r="H5" i="1"/>
  <c r="H6" i="1"/>
  <c r="H7" i="1"/>
  <c r="H8" i="1"/>
  <c r="H9" i="1"/>
  <c r="H10" i="1"/>
  <c r="H11" i="1"/>
  <c r="H12" i="1"/>
  <c r="H13" i="1"/>
  <c r="H14" i="1"/>
  <c r="O14" i="1" s="1"/>
  <c r="P14" i="1" s="1"/>
  <c r="H15" i="1"/>
  <c r="O15" i="1" s="1"/>
  <c r="P15" i="1" s="1"/>
  <c r="H16" i="1"/>
  <c r="H17" i="1"/>
  <c r="H18" i="1"/>
  <c r="O18" i="1" s="1"/>
  <c r="P18" i="1" s="1"/>
  <c r="H19" i="1"/>
  <c r="O19" i="1" s="1"/>
  <c r="P19" i="1" s="1"/>
  <c r="H20" i="1"/>
  <c r="H21" i="1"/>
  <c r="O21" i="1" s="1"/>
  <c r="P21" i="1" s="1"/>
  <c r="H3" i="1"/>
  <c r="O16" i="1" l="1"/>
  <c r="P16" i="1" s="1"/>
  <c r="R3" i="1" l="1"/>
  <c r="T3" i="1"/>
  <c r="R4" i="1"/>
  <c r="T4" i="1"/>
  <c r="R5" i="1"/>
  <c r="T5" i="1"/>
  <c r="R6" i="1"/>
  <c r="T6" i="1"/>
  <c r="R7" i="1"/>
  <c r="T7" i="1"/>
  <c r="U7" i="1" s="1"/>
  <c r="V7" i="1" s="1"/>
  <c r="R8" i="1"/>
  <c r="T8" i="1"/>
  <c r="R9" i="1"/>
  <c r="T9" i="1"/>
  <c r="R10" i="1"/>
  <c r="T10" i="1"/>
  <c r="U10" i="1" s="1"/>
  <c r="V10" i="1" s="1"/>
  <c r="R11" i="1"/>
  <c r="T11" i="1"/>
  <c r="U11" i="1" s="1"/>
  <c r="V11" i="1" s="1"/>
  <c r="Q12" i="1"/>
  <c r="T12" i="1"/>
  <c r="R13" i="1"/>
  <c r="T13" i="1"/>
  <c r="Q14" i="1"/>
  <c r="R14" i="1"/>
  <c r="U14" i="1" s="1"/>
  <c r="V14" i="1" s="1"/>
  <c r="Q15" i="1"/>
  <c r="R15" i="1"/>
  <c r="R16" i="1"/>
  <c r="T16" i="1"/>
  <c r="R17" i="1"/>
  <c r="T17" i="1"/>
  <c r="R18" i="1"/>
  <c r="S18" i="1"/>
  <c r="Q19" i="1"/>
  <c r="T19" i="1"/>
  <c r="R20" i="1"/>
  <c r="T20" i="1"/>
  <c r="Q21" i="1"/>
  <c r="R21" i="1"/>
  <c r="U21" i="1"/>
  <c r="V21" i="1" s="1"/>
  <c r="U6" i="1" l="1"/>
  <c r="V6" i="1" s="1"/>
  <c r="U19" i="1"/>
  <c r="V19" i="1" s="1"/>
  <c r="U16" i="1"/>
  <c r="V16" i="1" s="1"/>
  <c r="U18" i="1"/>
  <c r="V18" i="1" s="1"/>
  <c r="U15" i="1"/>
  <c r="V15" i="1" s="1"/>
  <c r="U12" i="1"/>
  <c r="V12" i="1" s="1"/>
  <c r="U8" i="1"/>
  <c r="V8" i="1" s="1"/>
  <c r="U3" i="1"/>
  <c r="V3" i="1" s="1"/>
  <c r="U4" i="1"/>
  <c r="V4" i="1" s="1"/>
  <c r="U20" i="1"/>
  <c r="V20" i="1" s="1"/>
  <c r="U13" i="1"/>
  <c r="V13" i="1" s="1"/>
  <c r="U5" i="1"/>
  <c r="V5" i="1" s="1"/>
  <c r="U17" i="1"/>
  <c r="V17" i="1" s="1"/>
  <c r="U9" i="1"/>
  <c r="V9" i="1" s="1"/>
</calcChain>
</file>

<file path=xl/sharedStrings.xml><?xml version="1.0" encoding="utf-8"?>
<sst xmlns="http://schemas.openxmlformats.org/spreadsheetml/2006/main" count="159" uniqueCount="90">
  <si>
    <t>myleneprincet@hotmail.com</t>
  </si>
  <si>
    <t>03 88 56 12 99</t>
  </si>
  <si>
    <t>ecole.hoffet@evc.net</t>
  </si>
  <si>
    <t>Claudine Gillig</t>
  </si>
  <si>
    <t>03 88 69 55 82</t>
  </si>
  <si>
    <t>0672473z@ac-strasbourg.fr</t>
  </si>
  <si>
    <t>MERLICCO ISABELLE</t>
  </si>
  <si>
    <t>ce.0670461M@ac-strasbourg.fr</t>
  </si>
  <si>
    <t xml:space="preserve">EL ARBAOUI MOHAMED </t>
  </si>
  <si>
    <t>ce.0670419s@ac-strasbourg.fr</t>
  </si>
  <si>
    <t>Claire TISCHLER</t>
  </si>
  <si>
    <t>lapepiniere@ecole-eckwersheim.fr</t>
  </si>
  <si>
    <t>SPENLE Ghislaine</t>
  </si>
  <si>
    <t>ce.0671011K@ac-strasbourg.fr</t>
  </si>
  <si>
    <t>ce.0673092X@ac-strasbourg.fr</t>
  </si>
  <si>
    <t>Bruno BOULAY</t>
  </si>
  <si>
    <t>boulay.bruno@wanadoo.fr</t>
  </si>
  <si>
    <t>Groupe Scolaire les Vergers</t>
  </si>
  <si>
    <t>De Maria Sandrine</t>
  </si>
  <si>
    <t>ce.0672000k@ac-strasbourg.fr</t>
  </si>
  <si>
    <t>Mme Stragand Aurelie</t>
  </si>
  <si>
    <t>nieder.j.verne@gmail.com</t>
  </si>
  <si>
    <t>ce.0671422g@ac-strasbourg.fr</t>
  </si>
  <si>
    <t>Florent KLEIN</t>
  </si>
  <si>
    <t>ce.0671404m@ac-strasbourg.fr</t>
  </si>
  <si>
    <t xml:space="preserve">HALTER Nathalie </t>
  </si>
  <si>
    <t>03 88 35 18 28</t>
  </si>
  <si>
    <t>ce.0672570E@ac-strasbourg.fr</t>
  </si>
  <si>
    <t>Groupe scolaire Elias Canetti</t>
  </si>
  <si>
    <t>groupe-canetti@lingolsheim.fr</t>
  </si>
  <si>
    <t>Sandra Schoettel</t>
  </si>
  <si>
    <t>ce.0672647N@ac-strasbourg.fr</t>
  </si>
  <si>
    <t>03 88 31 13 44</t>
  </si>
  <si>
    <t>ce.0670433g@ac-strasbourg.fr</t>
  </si>
  <si>
    <t>Hosatte Anne-Catherine</t>
  </si>
  <si>
    <t>ce.0670330V@ac-strasbourg.fr</t>
  </si>
  <si>
    <t>DURAND Guillaume</t>
  </si>
  <si>
    <t>03 88 39 41 38</t>
  </si>
  <si>
    <t>ce.0670397T@ac-strasbourg.fr</t>
  </si>
  <si>
    <t>Ecole maternelle de la Robertsau</t>
  </si>
  <si>
    <t>LEMBLE Adeline</t>
  </si>
  <si>
    <t>Mr RIBEIRO José</t>
  </si>
  <si>
    <t>Loiseau Stéphanie</t>
  </si>
  <si>
    <t>Ecole élémentaire de Lipsheim</t>
  </si>
  <si>
    <t>Céline Muller</t>
  </si>
  <si>
    <t>Ecole élémentaire d'Entzheim</t>
  </si>
  <si>
    <t>Ecole Elémentaire BRANLY</t>
  </si>
  <si>
    <t xml:space="preserve">Ecole élémentaire Gustave Doré </t>
  </si>
  <si>
    <t>Ecole élémentaire de la Niederau</t>
  </si>
  <si>
    <t>CHARLIER Véronique</t>
  </si>
  <si>
    <t>Mylène Princet- Heyd</t>
  </si>
  <si>
    <t>total</t>
  </si>
  <si>
    <t>Moyenne</t>
  </si>
  <si>
    <t>Nom de l'établissement</t>
  </si>
  <si>
    <t>Nom du directeur - de la directrice d'établissement</t>
  </si>
  <si>
    <t>Téléphone</t>
  </si>
  <si>
    <t>Email</t>
  </si>
  <si>
    <t>Mardi</t>
  </si>
  <si>
    <t>Jeudi</t>
  </si>
  <si>
    <t>Mercredi</t>
  </si>
  <si>
    <t>Vendredi</t>
  </si>
  <si>
    <t>Nombre d'élèves scolarisés dans l'établissement</t>
  </si>
  <si>
    <t>Nombre de participants</t>
  </si>
  <si>
    <t>Tx participation</t>
  </si>
  <si>
    <t>Total des 2 meilleures dates</t>
  </si>
  <si>
    <t>Taux de participation - des deux meilleures dates</t>
  </si>
  <si>
    <t>Ecole élémentaire Jules Verne</t>
  </si>
  <si>
    <t>Ecole primaire la Pépinière</t>
  </si>
  <si>
    <t>Groupe scolaire du Conseil des XV cycle 3</t>
  </si>
  <si>
    <t>Ecole élémentaire CAMILLE HIRTZ</t>
  </si>
  <si>
    <t>Ecole élémentaire LA PROVIDENCE</t>
  </si>
  <si>
    <t>Ecole maternelle Léo Delibes</t>
  </si>
  <si>
    <t>Groupe scolaire Exen</t>
  </si>
  <si>
    <t>Ecole élémentaire Josué HOFFET</t>
  </si>
  <si>
    <t>Ecole élementaire Reuss 2</t>
  </si>
  <si>
    <t>Ecole maternelle de la Meinau</t>
  </si>
  <si>
    <t>Ecole élémentaire Pierre Pfimlin</t>
  </si>
  <si>
    <t>Niederhausbergen</t>
  </si>
  <si>
    <t>Eckwersheim</t>
  </si>
  <si>
    <t>Strasbourg</t>
  </si>
  <si>
    <t>Lipsheim</t>
  </si>
  <si>
    <t>Entzheim</t>
  </si>
  <si>
    <t>Illkirch-Graffenstaden</t>
  </si>
  <si>
    <t>Schiltigheim</t>
  </si>
  <si>
    <t>Oberhausbergen</t>
  </si>
  <si>
    <t>Lingolsheim</t>
  </si>
  <si>
    <t>Commune</t>
  </si>
  <si>
    <t>Classement</t>
  </si>
  <si>
    <t>Tx de participation des 2 meilleures dates</t>
  </si>
  <si>
    <t>Classement du challenge des écoles primaires 2018
A l'Ecole à Vélo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</si>
</sst>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9" fontId="0" fillId="0" borderId="0" xfId="43" applyFont="1"/>
    <xf numFmtId="164" fontId="0" fillId="0" borderId="0" xfId="42" applyNumberFormat="1" applyFont="1"/>
    <xf numFmtId="0" fontId="16" fillId="34" borderId="10" xfId="0" applyFont="1" applyFill="1" applyBorder="1" applyAlignment="1">
      <alignment horizontal="center" vertical="center" textRotation="45" wrapText="1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9" fontId="0" fillId="33" borderId="10" xfId="43" applyFont="1" applyFill="1" applyBorder="1" applyAlignment="1">
      <alignment horizontal="center"/>
    </xf>
    <xf numFmtId="0" fontId="0" fillId="33" borderId="10" xfId="43" applyNumberFormat="1" applyFont="1" applyFill="1" applyBorder="1" applyAlignment="1">
      <alignment horizontal="center" vertical="center"/>
    </xf>
    <xf numFmtId="1" fontId="0" fillId="33" borderId="10" xfId="43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9" fontId="0" fillId="0" borderId="10" xfId="43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0" fillId="0" borderId="10" xfId="43" applyNumberFormat="1" applyFont="1" applyBorder="1" applyAlignment="1">
      <alignment horizontal="center" vertical="center"/>
    </xf>
    <xf numFmtId="1" fontId="0" fillId="0" borderId="10" xfId="4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34" borderId="10" xfId="0" applyFont="1" applyFill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9" fontId="0" fillId="0" borderId="12" xfId="43" applyFont="1" applyBorder="1" applyAlignment="1">
      <alignment horizontal="center"/>
    </xf>
    <xf numFmtId="1" fontId="0" fillId="0" borderId="11" xfId="43" applyNumberFormat="1" applyFont="1" applyFill="1" applyBorder="1" applyAlignment="1">
      <alignment horizontal="center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Milliers" xfId="42" builtinId="3"/>
    <cellStyle name="Neutre" xfId="8" builtinId="28" customBuiltin="1"/>
    <cellStyle name="Normal" xfId="0" builtinId="0"/>
    <cellStyle name="Pourcentage" xfId="43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0</xdr:rowOff>
    </xdr:from>
    <xdr:to>
      <xdr:col>0</xdr:col>
      <xdr:colOff>2331721</xdr:colOff>
      <xdr:row>1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0"/>
          <a:ext cx="2286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B3" sqref="B3"/>
    </sheetView>
  </sheetViews>
  <sheetFormatPr baseColWidth="10" defaultRowHeight="14.4" x14ac:dyDescent="0.3"/>
  <cols>
    <col min="1" max="1" width="34.77734375" bestFit="1" customWidth="1"/>
    <col min="2" max="2" width="34.77734375" customWidth="1"/>
    <col min="3" max="3" width="42.6640625" bestFit="1" customWidth="1"/>
    <col min="6" max="6" width="40.44140625" bestFit="1" customWidth="1"/>
    <col min="7" max="7" width="20.21875" bestFit="1" customWidth="1"/>
    <col min="8" max="8" width="13.6640625" bestFit="1" customWidth="1"/>
    <col min="14" max="14" width="13.6640625" bestFit="1" customWidth="1"/>
    <col min="15" max="15" width="13.6640625" hidden="1" customWidth="1"/>
    <col min="16" max="16" width="16.109375" customWidth="1"/>
    <col min="17" max="22" width="0" hidden="1" customWidth="1"/>
  </cols>
  <sheetData>
    <row r="1" spans="1:22" x14ac:dyDescent="0.3">
      <c r="G1" s="15" t="s">
        <v>57</v>
      </c>
      <c r="H1" s="15"/>
      <c r="I1" s="15" t="s">
        <v>59</v>
      </c>
      <c r="J1" s="15"/>
      <c r="K1" s="15" t="s">
        <v>58</v>
      </c>
      <c r="L1" s="15"/>
      <c r="M1" s="15" t="s">
        <v>60</v>
      </c>
      <c r="N1" s="15"/>
    </row>
    <row r="2" spans="1:22" x14ac:dyDescent="0.3">
      <c r="A2" t="s">
        <v>53</v>
      </c>
      <c r="B2" t="s">
        <v>86</v>
      </c>
      <c r="C2" t="s">
        <v>54</v>
      </c>
      <c r="D2" t="s">
        <v>55</v>
      </c>
      <c r="E2" t="s">
        <v>56</v>
      </c>
      <c r="F2" t="s">
        <v>61</v>
      </c>
      <c r="G2" t="s">
        <v>62</v>
      </c>
      <c r="H2" t="s">
        <v>63</v>
      </c>
      <c r="I2" t="s">
        <v>62</v>
      </c>
      <c r="J2" t="s">
        <v>63</v>
      </c>
      <c r="K2" t="s">
        <v>62</v>
      </c>
      <c r="L2" t="s">
        <v>63</v>
      </c>
      <c r="M2" t="s">
        <v>62</v>
      </c>
      <c r="N2" t="s">
        <v>63</v>
      </c>
      <c r="O2" t="s">
        <v>64</v>
      </c>
      <c r="P2" t="s">
        <v>65</v>
      </c>
      <c r="U2" t="s">
        <v>51</v>
      </c>
      <c r="V2" t="s">
        <v>52</v>
      </c>
    </row>
    <row r="3" spans="1:22" x14ac:dyDescent="0.3">
      <c r="A3" t="s">
        <v>66</v>
      </c>
      <c r="B3" t="s">
        <v>77</v>
      </c>
      <c r="C3" t="s">
        <v>20</v>
      </c>
      <c r="D3">
        <v>388562969</v>
      </c>
      <c r="E3" t="s">
        <v>21</v>
      </c>
      <c r="F3">
        <v>67</v>
      </c>
      <c r="G3">
        <v>48</v>
      </c>
      <c r="H3" s="1">
        <f>G3/F3</f>
        <v>0.71641791044776115</v>
      </c>
      <c r="I3">
        <v>0</v>
      </c>
      <c r="J3" s="1">
        <f>I3/F3</f>
        <v>0</v>
      </c>
      <c r="K3">
        <v>52</v>
      </c>
      <c r="L3" s="1">
        <f>K3/F3</f>
        <v>0.77611940298507465</v>
      </c>
      <c r="M3">
        <v>51</v>
      </c>
      <c r="N3" s="1">
        <f>M3/F3</f>
        <v>0.76119402985074625</v>
      </c>
      <c r="O3" s="1">
        <f t="shared" ref="O3:O11" si="0">L3+N3</f>
        <v>1.5373134328358209</v>
      </c>
      <c r="P3" s="1">
        <f>O3/2</f>
        <v>0.76865671641791045</v>
      </c>
      <c r="Q3" s="2"/>
      <c r="R3" s="2">
        <f t="shared" ref="R3:R11" si="1">100*K3/F3</f>
        <v>77.611940298507463</v>
      </c>
      <c r="S3" s="2"/>
      <c r="T3" s="2">
        <f t="shared" ref="T3:T13" si="2">100*M3/F3</f>
        <v>76.119402985074629</v>
      </c>
      <c r="U3" s="2">
        <f t="shared" ref="U3:U21" si="3">T3+S3+R3+Q3</f>
        <v>153.73134328358208</v>
      </c>
      <c r="V3" s="2">
        <f t="shared" ref="V3:V21" si="4">U3/2</f>
        <v>76.865671641791039</v>
      </c>
    </row>
    <row r="4" spans="1:22" x14ac:dyDescent="0.3">
      <c r="A4" t="s">
        <v>67</v>
      </c>
      <c r="B4" t="s">
        <v>78</v>
      </c>
      <c r="C4" t="s">
        <v>10</v>
      </c>
      <c r="D4">
        <v>388694357</v>
      </c>
      <c r="E4" t="s">
        <v>11</v>
      </c>
      <c r="F4">
        <v>100</v>
      </c>
      <c r="G4">
        <v>55</v>
      </c>
      <c r="H4" s="1">
        <f t="shared" ref="H4:H21" si="5">G4/F4</f>
        <v>0.55000000000000004</v>
      </c>
      <c r="I4">
        <v>0</v>
      </c>
      <c r="J4" s="1">
        <f t="shared" ref="J4:J21" si="6">I4/F4</f>
        <v>0</v>
      </c>
      <c r="K4">
        <v>56</v>
      </c>
      <c r="L4" s="1">
        <f t="shared" ref="L4:L21" si="7">K4/F4</f>
        <v>0.56000000000000005</v>
      </c>
      <c r="M4">
        <v>60</v>
      </c>
      <c r="N4" s="1">
        <f t="shared" ref="N4:N21" si="8">M4/F4</f>
        <v>0.6</v>
      </c>
      <c r="O4" s="1">
        <f t="shared" si="0"/>
        <v>1.1600000000000001</v>
      </c>
      <c r="P4" s="1">
        <f t="shared" ref="P4:P21" si="9">O4/2</f>
        <v>0.58000000000000007</v>
      </c>
      <c r="Q4" s="2"/>
      <c r="R4" s="2">
        <f t="shared" si="1"/>
        <v>56</v>
      </c>
      <c r="S4" s="2"/>
      <c r="T4" s="2">
        <f t="shared" si="2"/>
        <v>60</v>
      </c>
      <c r="U4" s="2">
        <f t="shared" si="3"/>
        <v>116</v>
      </c>
      <c r="V4" s="2">
        <f t="shared" si="4"/>
        <v>58</v>
      </c>
    </row>
    <row r="5" spans="1:22" x14ac:dyDescent="0.3">
      <c r="A5" t="s">
        <v>68</v>
      </c>
      <c r="B5" t="s">
        <v>79</v>
      </c>
      <c r="C5" t="s">
        <v>42</v>
      </c>
      <c r="D5">
        <v>390408060</v>
      </c>
      <c r="E5" t="s">
        <v>14</v>
      </c>
      <c r="F5">
        <v>234</v>
      </c>
      <c r="G5">
        <v>128</v>
      </c>
      <c r="H5" s="1">
        <f t="shared" si="5"/>
        <v>0.54700854700854706</v>
      </c>
      <c r="I5">
        <v>121</v>
      </c>
      <c r="J5" s="1">
        <f t="shared" si="6"/>
        <v>0.51709401709401714</v>
      </c>
      <c r="K5">
        <v>135</v>
      </c>
      <c r="L5" s="1">
        <f t="shared" si="7"/>
        <v>0.57692307692307687</v>
      </c>
      <c r="M5">
        <v>128</v>
      </c>
      <c r="N5" s="1">
        <f t="shared" si="8"/>
        <v>0.54700854700854706</v>
      </c>
      <c r="O5" s="1">
        <f t="shared" si="0"/>
        <v>1.1239316239316239</v>
      </c>
      <c r="P5" s="1">
        <f t="shared" si="9"/>
        <v>0.56196581196581197</v>
      </c>
      <c r="Q5" s="2"/>
      <c r="R5" s="2">
        <f t="shared" si="1"/>
        <v>57.692307692307693</v>
      </c>
      <c r="S5" s="2"/>
      <c r="T5" s="2">
        <f t="shared" si="2"/>
        <v>54.700854700854698</v>
      </c>
      <c r="U5" s="2">
        <f t="shared" si="3"/>
        <v>112.39316239316238</v>
      </c>
      <c r="V5" s="2">
        <f t="shared" si="4"/>
        <v>56.196581196581192</v>
      </c>
    </row>
    <row r="6" spans="1:22" x14ac:dyDescent="0.3">
      <c r="A6" t="s">
        <v>46</v>
      </c>
      <c r="B6" t="s">
        <v>79</v>
      </c>
      <c r="C6" t="s">
        <v>25</v>
      </c>
      <c r="D6" t="s">
        <v>26</v>
      </c>
      <c r="E6" t="s">
        <v>27</v>
      </c>
      <c r="F6">
        <v>382</v>
      </c>
      <c r="G6">
        <v>115</v>
      </c>
      <c r="H6" s="1">
        <f t="shared" si="5"/>
        <v>0.30104712041884818</v>
      </c>
      <c r="I6">
        <v>156</v>
      </c>
      <c r="J6" s="1">
        <f t="shared" si="6"/>
        <v>0.40837696335078533</v>
      </c>
      <c r="K6">
        <v>232</v>
      </c>
      <c r="L6" s="1">
        <f t="shared" si="7"/>
        <v>0.60732984293193715</v>
      </c>
      <c r="M6">
        <v>189</v>
      </c>
      <c r="N6" s="1">
        <f t="shared" si="8"/>
        <v>0.49476439790575916</v>
      </c>
      <c r="O6" s="1">
        <f t="shared" si="0"/>
        <v>1.1020942408376964</v>
      </c>
      <c r="P6" s="1">
        <f t="shared" si="9"/>
        <v>0.55104712041884818</v>
      </c>
      <c r="Q6" s="2"/>
      <c r="R6" s="2">
        <f t="shared" si="1"/>
        <v>60.732984293193716</v>
      </c>
      <c r="S6" s="2"/>
      <c r="T6" s="2">
        <f t="shared" si="2"/>
        <v>49.476439790575917</v>
      </c>
      <c r="U6" s="2">
        <f t="shared" si="3"/>
        <v>110.20942408376963</v>
      </c>
      <c r="V6" s="2">
        <f t="shared" si="4"/>
        <v>55.104712041884817</v>
      </c>
    </row>
    <row r="7" spans="1:22" x14ac:dyDescent="0.3">
      <c r="A7" t="s">
        <v>69</v>
      </c>
      <c r="B7" t="s">
        <v>79</v>
      </c>
      <c r="C7" t="s">
        <v>8</v>
      </c>
      <c r="D7">
        <v>388278783</v>
      </c>
      <c r="E7" t="s">
        <v>9</v>
      </c>
      <c r="F7">
        <v>405</v>
      </c>
      <c r="G7">
        <v>46</v>
      </c>
      <c r="H7" s="1">
        <f t="shared" si="5"/>
        <v>0.11358024691358025</v>
      </c>
      <c r="I7">
        <v>41</v>
      </c>
      <c r="J7" s="1">
        <f t="shared" si="6"/>
        <v>0.10123456790123457</v>
      </c>
      <c r="K7">
        <v>380</v>
      </c>
      <c r="L7" s="1">
        <f t="shared" si="7"/>
        <v>0.93827160493827155</v>
      </c>
      <c r="M7">
        <v>47</v>
      </c>
      <c r="N7" s="1">
        <f t="shared" si="8"/>
        <v>0.11604938271604938</v>
      </c>
      <c r="O7" s="1">
        <f t="shared" si="0"/>
        <v>1.0543209876543209</v>
      </c>
      <c r="P7" s="1">
        <f t="shared" si="9"/>
        <v>0.52716049382716046</v>
      </c>
      <c r="Q7" s="2"/>
      <c r="R7" s="2">
        <f t="shared" si="1"/>
        <v>93.827160493827165</v>
      </c>
      <c r="S7" s="2"/>
      <c r="T7" s="2">
        <f t="shared" si="2"/>
        <v>11.604938271604938</v>
      </c>
      <c r="U7" s="2">
        <f t="shared" si="3"/>
        <v>105.4320987654321</v>
      </c>
      <c r="V7" s="2">
        <f t="shared" si="4"/>
        <v>52.716049382716051</v>
      </c>
    </row>
    <row r="8" spans="1:22" x14ac:dyDescent="0.3">
      <c r="A8" t="s">
        <v>43</v>
      </c>
      <c r="B8" t="s">
        <v>80</v>
      </c>
      <c r="C8" t="s">
        <v>44</v>
      </c>
      <c r="D8">
        <v>388648712</v>
      </c>
      <c r="E8" t="s">
        <v>22</v>
      </c>
      <c r="F8">
        <v>133</v>
      </c>
      <c r="G8">
        <v>43</v>
      </c>
      <c r="H8" s="1">
        <f t="shared" si="5"/>
        <v>0.32330827067669171</v>
      </c>
      <c r="I8">
        <v>0</v>
      </c>
      <c r="J8" s="1">
        <f t="shared" si="6"/>
        <v>0</v>
      </c>
      <c r="K8">
        <v>60</v>
      </c>
      <c r="L8" s="1">
        <f t="shared" si="7"/>
        <v>0.45112781954887216</v>
      </c>
      <c r="M8">
        <v>58</v>
      </c>
      <c r="N8" s="1">
        <f t="shared" si="8"/>
        <v>0.43609022556390975</v>
      </c>
      <c r="O8" s="1">
        <f t="shared" si="0"/>
        <v>0.88721804511278191</v>
      </c>
      <c r="P8" s="1">
        <f t="shared" si="9"/>
        <v>0.44360902255639095</v>
      </c>
      <c r="Q8" s="2"/>
      <c r="R8" s="2">
        <f t="shared" si="1"/>
        <v>45.112781954887218</v>
      </c>
      <c r="S8" s="2"/>
      <c r="T8" s="2">
        <f t="shared" si="2"/>
        <v>43.609022556390975</v>
      </c>
      <c r="U8" s="2">
        <f t="shared" si="3"/>
        <v>88.721804511278194</v>
      </c>
      <c r="V8" s="2">
        <f t="shared" si="4"/>
        <v>44.360902255639097</v>
      </c>
    </row>
    <row r="9" spans="1:22" x14ac:dyDescent="0.3">
      <c r="A9" t="s">
        <v>45</v>
      </c>
      <c r="B9" t="s">
        <v>81</v>
      </c>
      <c r="C9" t="s">
        <v>23</v>
      </c>
      <c r="D9">
        <v>388688862</v>
      </c>
      <c r="E9" t="s">
        <v>24</v>
      </c>
      <c r="F9">
        <v>150</v>
      </c>
      <c r="G9">
        <v>51</v>
      </c>
      <c r="H9" s="1">
        <f t="shared" si="5"/>
        <v>0.34</v>
      </c>
      <c r="I9">
        <v>0</v>
      </c>
      <c r="J9" s="1">
        <f t="shared" si="6"/>
        <v>0</v>
      </c>
      <c r="K9">
        <v>67</v>
      </c>
      <c r="L9" s="1">
        <f t="shared" si="7"/>
        <v>0.44666666666666666</v>
      </c>
      <c r="M9">
        <v>58</v>
      </c>
      <c r="N9" s="1">
        <f t="shared" si="8"/>
        <v>0.38666666666666666</v>
      </c>
      <c r="O9" s="1">
        <f t="shared" si="0"/>
        <v>0.83333333333333326</v>
      </c>
      <c r="P9" s="1">
        <f t="shared" si="9"/>
        <v>0.41666666666666663</v>
      </c>
      <c r="Q9" s="2"/>
      <c r="R9" s="2">
        <f t="shared" si="1"/>
        <v>44.666666666666664</v>
      </c>
      <c r="S9" s="2"/>
      <c r="T9" s="2">
        <f t="shared" si="2"/>
        <v>38.666666666666664</v>
      </c>
      <c r="U9" s="2">
        <f t="shared" si="3"/>
        <v>83.333333333333329</v>
      </c>
      <c r="V9" s="2">
        <f t="shared" si="4"/>
        <v>41.666666666666664</v>
      </c>
    </row>
    <row r="10" spans="1:22" x14ac:dyDescent="0.3">
      <c r="A10" t="s">
        <v>39</v>
      </c>
      <c r="B10" t="s">
        <v>79</v>
      </c>
      <c r="C10" t="s">
        <v>50</v>
      </c>
      <c r="D10">
        <v>33695666283</v>
      </c>
      <c r="E10" t="s">
        <v>0</v>
      </c>
      <c r="F10">
        <v>187</v>
      </c>
      <c r="G10">
        <v>49</v>
      </c>
      <c r="H10" s="1">
        <f t="shared" si="5"/>
        <v>0.26203208556149732</v>
      </c>
      <c r="I10">
        <v>36</v>
      </c>
      <c r="J10" s="1">
        <f t="shared" si="6"/>
        <v>0.19251336898395721</v>
      </c>
      <c r="K10">
        <v>60</v>
      </c>
      <c r="L10" s="1">
        <f t="shared" si="7"/>
        <v>0.32085561497326204</v>
      </c>
      <c r="M10">
        <v>55</v>
      </c>
      <c r="N10" s="1">
        <f t="shared" si="8"/>
        <v>0.29411764705882354</v>
      </c>
      <c r="O10" s="1">
        <f t="shared" si="0"/>
        <v>0.61497326203208558</v>
      </c>
      <c r="P10" s="1">
        <f t="shared" si="9"/>
        <v>0.30748663101604279</v>
      </c>
      <c r="Q10" s="2"/>
      <c r="R10" s="2">
        <f t="shared" si="1"/>
        <v>32.085561497326204</v>
      </c>
      <c r="S10" s="2"/>
      <c r="T10" s="2">
        <f t="shared" si="2"/>
        <v>29.411764705882351</v>
      </c>
      <c r="U10" s="2">
        <f t="shared" si="3"/>
        <v>61.497326203208559</v>
      </c>
      <c r="V10" s="2">
        <f t="shared" si="4"/>
        <v>30.748663101604279</v>
      </c>
    </row>
    <row r="11" spans="1:22" x14ac:dyDescent="0.3">
      <c r="A11" t="s">
        <v>17</v>
      </c>
      <c r="B11" t="s">
        <v>82</v>
      </c>
      <c r="C11" t="s">
        <v>18</v>
      </c>
      <c r="D11">
        <v>3088660591</v>
      </c>
      <c r="E11" t="s">
        <v>19</v>
      </c>
      <c r="F11">
        <v>250</v>
      </c>
      <c r="G11">
        <v>49</v>
      </c>
      <c r="H11" s="1">
        <f t="shared" si="5"/>
        <v>0.19600000000000001</v>
      </c>
      <c r="I11">
        <v>38</v>
      </c>
      <c r="J11" s="1">
        <f t="shared" si="6"/>
        <v>0.152</v>
      </c>
      <c r="K11">
        <v>68</v>
      </c>
      <c r="L11" s="1">
        <f t="shared" si="7"/>
        <v>0.27200000000000002</v>
      </c>
      <c r="M11">
        <v>56</v>
      </c>
      <c r="N11" s="1">
        <f t="shared" si="8"/>
        <v>0.224</v>
      </c>
      <c r="O11" s="1">
        <f t="shared" si="0"/>
        <v>0.496</v>
      </c>
      <c r="P11" s="1">
        <f t="shared" si="9"/>
        <v>0.248</v>
      </c>
      <c r="Q11" s="2"/>
      <c r="R11" s="2">
        <f t="shared" si="1"/>
        <v>27.2</v>
      </c>
      <c r="S11" s="2"/>
      <c r="T11" s="2">
        <f t="shared" si="2"/>
        <v>22.4</v>
      </c>
      <c r="U11" s="2">
        <f t="shared" si="3"/>
        <v>49.599999999999994</v>
      </c>
      <c r="V11" s="2">
        <f t="shared" si="4"/>
        <v>24.799999999999997</v>
      </c>
    </row>
    <row r="12" spans="1:22" x14ac:dyDescent="0.3">
      <c r="A12" t="s">
        <v>70</v>
      </c>
      <c r="B12" t="s">
        <v>79</v>
      </c>
      <c r="C12" t="s">
        <v>15</v>
      </c>
      <c r="D12">
        <v>648275098</v>
      </c>
      <c r="E12" t="s">
        <v>16</v>
      </c>
      <c r="F12">
        <v>282</v>
      </c>
      <c r="G12">
        <v>73</v>
      </c>
      <c r="H12" s="1">
        <f t="shared" si="5"/>
        <v>0.25886524822695034</v>
      </c>
      <c r="I12">
        <v>0</v>
      </c>
      <c r="J12" s="1">
        <f t="shared" si="6"/>
        <v>0</v>
      </c>
      <c r="K12">
        <v>60</v>
      </c>
      <c r="L12" s="1">
        <f t="shared" si="7"/>
        <v>0.21276595744680851</v>
      </c>
      <c r="M12">
        <v>62</v>
      </c>
      <c r="N12" s="1">
        <f t="shared" si="8"/>
        <v>0.21985815602836881</v>
      </c>
      <c r="O12" s="1">
        <f>H12+N12</f>
        <v>0.47872340425531912</v>
      </c>
      <c r="P12" s="1">
        <f t="shared" si="9"/>
        <v>0.23936170212765956</v>
      </c>
      <c r="Q12" s="2">
        <f>100*G12/F12</f>
        <v>25.886524822695037</v>
      </c>
      <c r="R12" s="2"/>
      <c r="S12" s="2"/>
      <c r="T12" s="2">
        <f t="shared" si="2"/>
        <v>21.98581560283688</v>
      </c>
      <c r="U12" s="2">
        <f t="shared" si="3"/>
        <v>47.872340425531917</v>
      </c>
      <c r="V12" s="2">
        <f t="shared" si="4"/>
        <v>23.936170212765958</v>
      </c>
    </row>
    <row r="13" spans="1:22" x14ac:dyDescent="0.3">
      <c r="A13" t="s">
        <v>47</v>
      </c>
      <c r="B13" t="s">
        <v>79</v>
      </c>
      <c r="C13" t="s">
        <v>30</v>
      </c>
      <c r="D13">
        <v>388278422</v>
      </c>
      <c r="E13" t="s">
        <v>31</v>
      </c>
      <c r="F13">
        <v>392</v>
      </c>
      <c r="G13">
        <v>64</v>
      </c>
      <c r="H13" s="1">
        <f t="shared" si="5"/>
        <v>0.16326530612244897</v>
      </c>
      <c r="I13">
        <v>29</v>
      </c>
      <c r="J13" s="1">
        <f t="shared" si="6"/>
        <v>7.3979591836734693E-2</v>
      </c>
      <c r="K13">
        <v>85</v>
      </c>
      <c r="L13" s="1">
        <f t="shared" si="7"/>
        <v>0.21683673469387754</v>
      </c>
      <c r="M13">
        <v>81</v>
      </c>
      <c r="N13" s="1">
        <f t="shared" si="8"/>
        <v>0.2066326530612245</v>
      </c>
      <c r="O13" s="1">
        <f>L13+N13</f>
        <v>0.42346938775510201</v>
      </c>
      <c r="P13" s="1">
        <f t="shared" si="9"/>
        <v>0.21173469387755101</v>
      </c>
      <c r="Q13" s="2"/>
      <c r="R13" s="2">
        <f t="shared" ref="R13:R18" si="10">100*K13/F13</f>
        <v>21.683673469387756</v>
      </c>
      <c r="S13" s="2"/>
      <c r="T13" s="2">
        <f t="shared" si="2"/>
        <v>20.663265306122447</v>
      </c>
      <c r="U13" s="2">
        <f t="shared" si="3"/>
        <v>42.346938775510203</v>
      </c>
      <c r="V13" s="2">
        <f t="shared" si="4"/>
        <v>21.173469387755102</v>
      </c>
    </row>
    <row r="14" spans="1:22" x14ac:dyDescent="0.3">
      <c r="A14" t="s">
        <v>48</v>
      </c>
      <c r="B14" t="s">
        <v>79</v>
      </c>
      <c r="C14" t="s">
        <v>49</v>
      </c>
      <c r="D14" t="s">
        <v>32</v>
      </c>
      <c r="E14" t="s">
        <v>33</v>
      </c>
      <c r="F14">
        <v>373</v>
      </c>
      <c r="G14">
        <v>70</v>
      </c>
      <c r="H14" s="1">
        <f t="shared" si="5"/>
        <v>0.1876675603217158</v>
      </c>
      <c r="I14">
        <v>40</v>
      </c>
      <c r="J14" s="1">
        <f t="shared" si="6"/>
        <v>0.10723860589812333</v>
      </c>
      <c r="K14">
        <v>84</v>
      </c>
      <c r="L14" s="1">
        <f t="shared" si="7"/>
        <v>0.22520107238605899</v>
      </c>
      <c r="M14">
        <v>61</v>
      </c>
      <c r="N14" s="1">
        <f t="shared" si="8"/>
        <v>0.16353887399463807</v>
      </c>
      <c r="O14" s="1">
        <f>H14+L14</f>
        <v>0.4128686327077748</v>
      </c>
      <c r="P14" s="1">
        <f t="shared" si="9"/>
        <v>0.2064343163538874</v>
      </c>
      <c r="Q14" s="2">
        <f>100*G14/F14</f>
        <v>18.766756032171582</v>
      </c>
      <c r="R14" s="2">
        <f t="shared" si="10"/>
        <v>22.520107238605899</v>
      </c>
      <c r="S14" s="2"/>
      <c r="T14" s="2"/>
      <c r="U14" s="2">
        <f t="shared" si="3"/>
        <v>41.286863270777481</v>
      </c>
      <c r="V14" s="2">
        <f t="shared" si="4"/>
        <v>20.64343163538874</v>
      </c>
    </row>
    <row r="15" spans="1:22" x14ac:dyDescent="0.3">
      <c r="A15" t="s">
        <v>71</v>
      </c>
      <c r="B15" t="s">
        <v>83</v>
      </c>
      <c r="C15" t="s">
        <v>34</v>
      </c>
      <c r="D15">
        <v>388620301</v>
      </c>
      <c r="E15" t="s">
        <v>35</v>
      </c>
      <c r="F15">
        <v>243</v>
      </c>
      <c r="G15">
        <v>46</v>
      </c>
      <c r="H15" s="1">
        <f t="shared" si="5"/>
        <v>0.18930041152263374</v>
      </c>
      <c r="I15">
        <v>0</v>
      </c>
      <c r="J15" s="1">
        <f t="shared" si="6"/>
        <v>0</v>
      </c>
      <c r="K15">
        <v>49</v>
      </c>
      <c r="L15" s="1">
        <f t="shared" si="7"/>
        <v>0.20164609053497942</v>
      </c>
      <c r="M15">
        <v>45</v>
      </c>
      <c r="N15" s="1">
        <f t="shared" si="8"/>
        <v>0.18518518518518517</v>
      </c>
      <c r="O15" s="1">
        <f>L15+H15</f>
        <v>0.39094650205761317</v>
      </c>
      <c r="P15" s="1">
        <f t="shared" si="9"/>
        <v>0.19547325102880658</v>
      </c>
      <c r="Q15" s="2">
        <f>100*G15/F15</f>
        <v>18.930041152263374</v>
      </c>
      <c r="R15" s="2">
        <f t="shared" si="10"/>
        <v>20.164609053497941</v>
      </c>
      <c r="S15" s="2"/>
      <c r="T15" s="2"/>
      <c r="U15" s="2">
        <f t="shared" si="3"/>
        <v>39.094650205761312</v>
      </c>
      <c r="V15" s="2">
        <f t="shared" si="4"/>
        <v>19.547325102880656</v>
      </c>
    </row>
    <row r="16" spans="1:22" x14ac:dyDescent="0.3">
      <c r="A16" t="s">
        <v>72</v>
      </c>
      <c r="B16" t="s">
        <v>83</v>
      </c>
      <c r="C16" t="s">
        <v>12</v>
      </c>
      <c r="D16">
        <v>388620280</v>
      </c>
      <c r="E16" t="s">
        <v>13</v>
      </c>
      <c r="F16">
        <v>990</v>
      </c>
      <c r="G16">
        <v>145</v>
      </c>
      <c r="H16" s="1">
        <f t="shared" si="5"/>
        <v>0.14646464646464646</v>
      </c>
      <c r="I16">
        <v>0</v>
      </c>
      <c r="J16" s="1">
        <f t="shared" si="6"/>
        <v>0</v>
      </c>
      <c r="K16">
        <v>173</v>
      </c>
      <c r="L16" s="1">
        <f t="shared" si="7"/>
        <v>0.17474747474747473</v>
      </c>
      <c r="M16">
        <v>211</v>
      </c>
      <c r="N16" s="1">
        <f t="shared" si="8"/>
        <v>0.21313131313131314</v>
      </c>
      <c r="O16" s="1">
        <f>N16+L16</f>
        <v>0.38787878787878788</v>
      </c>
      <c r="P16" s="1">
        <f t="shared" si="9"/>
        <v>0.19393939393939394</v>
      </c>
      <c r="Q16" s="2"/>
      <c r="R16" s="2">
        <f t="shared" si="10"/>
        <v>17.474747474747474</v>
      </c>
      <c r="S16" s="2"/>
      <c r="T16" s="2">
        <f>100*M16/F16</f>
        <v>21.313131313131311</v>
      </c>
      <c r="U16" s="2">
        <f t="shared" si="3"/>
        <v>38.787878787878782</v>
      </c>
      <c r="V16" s="2">
        <f t="shared" si="4"/>
        <v>19.393939393939391</v>
      </c>
    </row>
    <row r="17" spans="1:22" x14ac:dyDescent="0.3">
      <c r="A17" t="s">
        <v>73</v>
      </c>
      <c r="B17" t="s">
        <v>84</v>
      </c>
      <c r="C17" t="s">
        <v>41</v>
      </c>
      <c r="D17" t="s">
        <v>1</v>
      </c>
      <c r="E17" t="s">
        <v>2</v>
      </c>
      <c r="F17">
        <v>272</v>
      </c>
      <c r="G17">
        <v>34</v>
      </c>
      <c r="H17" s="1">
        <f t="shared" si="5"/>
        <v>0.125</v>
      </c>
      <c r="I17">
        <v>0</v>
      </c>
      <c r="J17" s="1">
        <f t="shared" si="6"/>
        <v>0</v>
      </c>
      <c r="K17">
        <v>58</v>
      </c>
      <c r="L17" s="1">
        <f t="shared" si="7"/>
        <v>0.21323529411764705</v>
      </c>
      <c r="M17">
        <v>41</v>
      </c>
      <c r="N17" s="1">
        <f t="shared" si="8"/>
        <v>0.15073529411764705</v>
      </c>
      <c r="O17" s="1">
        <f>L17+N17</f>
        <v>0.3639705882352941</v>
      </c>
      <c r="P17" s="1">
        <f t="shared" si="9"/>
        <v>0.18198529411764705</v>
      </c>
      <c r="Q17" s="2"/>
      <c r="R17" s="2">
        <f t="shared" si="10"/>
        <v>21.323529411764707</v>
      </c>
      <c r="S17" s="2"/>
      <c r="T17" s="2">
        <f>100*M17/F17</f>
        <v>15.073529411764707</v>
      </c>
      <c r="U17" s="2">
        <f t="shared" si="3"/>
        <v>36.397058823529413</v>
      </c>
      <c r="V17" s="2">
        <f t="shared" si="4"/>
        <v>18.198529411764707</v>
      </c>
    </row>
    <row r="18" spans="1:22" x14ac:dyDescent="0.3">
      <c r="A18" t="s">
        <v>74</v>
      </c>
      <c r="B18" t="s">
        <v>79</v>
      </c>
      <c r="C18" t="s">
        <v>36</v>
      </c>
      <c r="D18" t="s">
        <v>37</v>
      </c>
      <c r="E18" t="s">
        <v>38</v>
      </c>
      <c r="F18">
        <v>210</v>
      </c>
      <c r="G18">
        <v>5</v>
      </c>
      <c r="H18" s="1">
        <f t="shared" si="5"/>
        <v>2.3809523809523808E-2</v>
      </c>
      <c r="I18">
        <v>4</v>
      </c>
      <c r="J18" s="1">
        <f t="shared" si="6"/>
        <v>1.9047619047619049E-2</v>
      </c>
      <c r="K18">
        <v>53</v>
      </c>
      <c r="L18" s="1">
        <f t="shared" si="7"/>
        <v>0.25238095238095237</v>
      </c>
      <c r="M18">
        <v>0</v>
      </c>
      <c r="N18" s="1">
        <f t="shared" si="8"/>
        <v>0</v>
      </c>
      <c r="O18" s="1">
        <f>H18+L18</f>
        <v>0.27619047619047621</v>
      </c>
      <c r="P18" s="1">
        <f t="shared" si="9"/>
        <v>0.1380952380952381</v>
      </c>
      <c r="Q18" s="2"/>
      <c r="R18" s="2">
        <f t="shared" si="10"/>
        <v>25.238095238095237</v>
      </c>
      <c r="S18" s="2">
        <f>100*I18/F18</f>
        <v>1.9047619047619047</v>
      </c>
      <c r="T18" s="2"/>
      <c r="U18" s="2">
        <f t="shared" si="3"/>
        <v>27.142857142857142</v>
      </c>
      <c r="V18" s="2">
        <f t="shared" si="4"/>
        <v>13.571428571428571</v>
      </c>
    </row>
    <row r="19" spans="1:22" x14ac:dyDescent="0.3">
      <c r="A19" t="s">
        <v>75</v>
      </c>
      <c r="B19" t="s">
        <v>79</v>
      </c>
      <c r="C19" t="s">
        <v>6</v>
      </c>
      <c r="D19">
        <v>652756375</v>
      </c>
      <c r="E19" t="s">
        <v>7</v>
      </c>
      <c r="F19">
        <v>155</v>
      </c>
      <c r="G19">
        <v>20</v>
      </c>
      <c r="H19" s="1">
        <f t="shared" si="5"/>
        <v>0.12903225806451613</v>
      </c>
      <c r="I19">
        <v>15</v>
      </c>
      <c r="J19" s="1">
        <f t="shared" si="6"/>
        <v>9.6774193548387094E-2</v>
      </c>
      <c r="K19">
        <v>18</v>
      </c>
      <c r="L19" s="1">
        <f t="shared" si="7"/>
        <v>0.11612903225806452</v>
      </c>
      <c r="M19">
        <v>22</v>
      </c>
      <c r="N19" s="1">
        <f t="shared" si="8"/>
        <v>0.14193548387096774</v>
      </c>
      <c r="O19" s="1">
        <f>H19+N19</f>
        <v>0.2709677419354839</v>
      </c>
      <c r="P19" s="1">
        <f t="shared" si="9"/>
        <v>0.13548387096774195</v>
      </c>
      <c r="Q19" s="2">
        <f>100*G19/F19</f>
        <v>12.903225806451612</v>
      </c>
      <c r="R19" s="2"/>
      <c r="S19" s="2"/>
      <c r="T19" s="2">
        <f>100*M19/F19</f>
        <v>14.193548387096774</v>
      </c>
      <c r="U19" s="2">
        <f t="shared" si="3"/>
        <v>27.096774193548384</v>
      </c>
      <c r="V19" s="2">
        <f t="shared" si="4"/>
        <v>13.548387096774192</v>
      </c>
    </row>
    <row r="20" spans="1:22" x14ac:dyDescent="0.3">
      <c r="A20" t="s">
        <v>76</v>
      </c>
      <c r="B20" t="s">
        <v>79</v>
      </c>
      <c r="C20" t="s">
        <v>3</v>
      </c>
      <c r="D20" t="s">
        <v>4</v>
      </c>
      <c r="E20" t="s">
        <v>5</v>
      </c>
      <c r="F20">
        <v>328</v>
      </c>
      <c r="G20">
        <v>35</v>
      </c>
      <c r="H20" s="1">
        <f t="shared" si="5"/>
        <v>0.10670731707317073</v>
      </c>
      <c r="I20">
        <v>0</v>
      </c>
      <c r="J20" s="1">
        <f t="shared" si="6"/>
        <v>0</v>
      </c>
      <c r="K20">
        <v>49</v>
      </c>
      <c r="L20" s="1">
        <f t="shared" si="7"/>
        <v>0.14939024390243902</v>
      </c>
      <c r="M20">
        <v>39</v>
      </c>
      <c r="N20" s="1">
        <f t="shared" si="8"/>
        <v>0.11890243902439024</v>
      </c>
      <c r="O20" s="1">
        <f>L20+N20</f>
        <v>0.26829268292682928</v>
      </c>
      <c r="P20" s="1">
        <f t="shared" si="9"/>
        <v>0.13414634146341464</v>
      </c>
      <c r="Q20" s="2"/>
      <c r="R20" s="2">
        <f>100*K20/F20</f>
        <v>14.939024390243903</v>
      </c>
      <c r="S20" s="2"/>
      <c r="T20" s="2">
        <f>100*M20/F20</f>
        <v>11.890243902439025</v>
      </c>
      <c r="U20" s="2">
        <f t="shared" si="3"/>
        <v>26.829268292682926</v>
      </c>
      <c r="V20" s="2">
        <f t="shared" si="4"/>
        <v>13.414634146341463</v>
      </c>
    </row>
    <row r="21" spans="1:22" x14ac:dyDescent="0.3">
      <c r="A21" t="s">
        <v>28</v>
      </c>
      <c r="B21" t="s">
        <v>85</v>
      </c>
      <c r="C21" t="s">
        <v>40</v>
      </c>
      <c r="D21">
        <v>368003055</v>
      </c>
      <c r="E21" t="s">
        <v>29</v>
      </c>
      <c r="F21">
        <v>511</v>
      </c>
      <c r="G21">
        <v>31</v>
      </c>
      <c r="H21" s="1">
        <f t="shared" si="5"/>
        <v>6.0665362035225046E-2</v>
      </c>
      <c r="I21">
        <v>0</v>
      </c>
      <c r="J21" s="1">
        <f t="shared" si="6"/>
        <v>0</v>
      </c>
      <c r="K21">
        <v>31</v>
      </c>
      <c r="L21" s="1">
        <f t="shared" si="7"/>
        <v>6.0665362035225046E-2</v>
      </c>
      <c r="M21">
        <v>27</v>
      </c>
      <c r="N21" s="1">
        <f t="shared" si="8"/>
        <v>5.2837573385518588E-2</v>
      </c>
      <c r="O21" s="1">
        <f>H21+N21</f>
        <v>0.11350293542074363</v>
      </c>
      <c r="P21" s="1">
        <f t="shared" si="9"/>
        <v>5.6751467710371817E-2</v>
      </c>
      <c r="Q21" s="2">
        <f>100*G21/F21</f>
        <v>6.0665362035225048</v>
      </c>
      <c r="R21" s="2">
        <f>100*K21/F21</f>
        <v>6.0665362035225048</v>
      </c>
      <c r="S21" s="2"/>
      <c r="T21" s="2"/>
      <c r="U21" s="2">
        <f t="shared" si="3"/>
        <v>12.13307240704501</v>
      </c>
      <c r="V21" s="2">
        <f t="shared" si="4"/>
        <v>6.0665362035225048</v>
      </c>
    </row>
  </sheetData>
  <sortState ref="A1:W26">
    <sortCondition descending="1" ref="V1"/>
  </sortState>
  <mergeCells count="4">
    <mergeCell ref="G1:H1"/>
    <mergeCell ref="I1:J1"/>
    <mergeCell ref="K1:L1"/>
    <mergeCell ref="M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O15" sqref="O15"/>
    </sheetView>
  </sheetViews>
  <sheetFormatPr baseColWidth="10" defaultRowHeight="14.4" x14ac:dyDescent="0.3"/>
  <cols>
    <col min="1" max="1" width="34.77734375" bestFit="1" customWidth="1"/>
    <col min="2" max="2" width="18.77734375" bestFit="1" customWidth="1"/>
    <col min="3" max="3" width="15.88671875" customWidth="1"/>
    <col min="4" max="4" width="10.88671875" bestFit="1" customWidth="1"/>
    <col min="5" max="5" width="4.77734375" bestFit="1" customWidth="1"/>
    <col min="6" max="6" width="8.5546875" bestFit="1" customWidth="1"/>
    <col min="7" max="7" width="4.77734375" bestFit="1" customWidth="1"/>
    <col min="8" max="8" width="8.5546875" bestFit="1" customWidth="1"/>
    <col min="9" max="9" width="4.77734375" bestFit="1" customWidth="1"/>
    <col min="10" max="10" width="8.5546875" bestFit="1" customWidth="1"/>
    <col min="11" max="11" width="14.5546875" customWidth="1"/>
    <col min="12" max="12" width="19" customWidth="1"/>
    <col min="13" max="13" width="10.5546875" bestFit="1" customWidth="1"/>
  </cols>
  <sheetData>
    <row r="1" spans="1:13" ht="90" customHeight="1" x14ac:dyDescent="0.3">
      <c r="B1" s="17" t="s">
        <v>89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x14ac:dyDescent="0.35">
      <c r="A2" s="16" t="s">
        <v>53</v>
      </c>
      <c r="B2" s="16" t="s">
        <v>86</v>
      </c>
      <c r="C2" s="16" t="s">
        <v>61</v>
      </c>
      <c r="D2" s="19" t="s">
        <v>57</v>
      </c>
      <c r="E2" s="19"/>
      <c r="F2" s="19" t="s">
        <v>59</v>
      </c>
      <c r="G2" s="19"/>
      <c r="H2" s="19" t="s">
        <v>58</v>
      </c>
      <c r="I2" s="19"/>
      <c r="J2" s="19" t="s">
        <v>60</v>
      </c>
      <c r="K2" s="19"/>
      <c r="L2" s="16" t="s">
        <v>88</v>
      </c>
      <c r="M2" s="16" t="s">
        <v>87</v>
      </c>
    </row>
    <row r="3" spans="1:13" ht="69" customHeight="1" x14ac:dyDescent="0.3">
      <c r="A3" s="16"/>
      <c r="B3" s="16"/>
      <c r="C3" s="16"/>
      <c r="D3" s="3" t="s">
        <v>62</v>
      </c>
      <c r="E3" s="3" t="s">
        <v>63</v>
      </c>
      <c r="F3" s="3" t="s">
        <v>62</v>
      </c>
      <c r="G3" s="3" t="s">
        <v>63</v>
      </c>
      <c r="H3" s="3" t="s">
        <v>62</v>
      </c>
      <c r="I3" s="3" t="s">
        <v>63</v>
      </c>
      <c r="J3" s="3" t="s">
        <v>62</v>
      </c>
      <c r="K3" s="3" t="s">
        <v>63</v>
      </c>
      <c r="L3" s="16"/>
      <c r="M3" s="16"/>
    </row>
    <row r="4" spans="1:13" x14ac:dyDescent="0.3">
      <c r="A4" s="4" t="s">
        <v>66</v>
      </c>
      <c r="B4" s="4" t="s">
        <v>77</v>
      </c>
      <c r="C4" s="5">
        <v>67</v>
      </c>
      <c r="D4" s="5">
        <v>48</v>
      </c>
      <c r="E4" s="6">
        <f>D4/C4</f>
        <v>0.71641791044776115</v>
      </c>
      <c r="F4" s="5">
        <v>0</v>
      </c>
      <c r="G4" s="6">
        <f>F4/C4</f>
        <v>0</v>
      </c>
      <c r="H4" s="5">
        <v>52</v>
      </c>
      <c r="I4" s="6">
        <f>H4/C4</f>
        <v>0.77611940298507465</v>
      </c>
      <c r="J4" s="5">
        <v>51</v>
      </c>
      <c r="K4" s="6">
        <f>J4/C4</f>
        <v>0.76119402985074625</v>
      </c>
      <c r="L4" s="6">
        <v>0.76865671641791045</v>
      </c>
      <c r="M4" s="7">
        <v>1</v>
      </c>
    </row>
    <row r="5" spans="1:13" x14ac:dyDescent="0.3">
      <c r="A5" s="4" t="s">
        <v>67</v>
      </c>
      <c r="B5" s="4" t="s">
        <v>78</v>
      </c>
      <c r="C5" s="5">
        <v>100</v>
      </c>
      <c r="D5" s="5">
        <v>55</v>
      </c>
      <c r="E5" s="6">
        <f t="shared" ref="E5:E22" si="0">D5/C5</f>
        <v>0.55000000000000004</v>
      </c>
      <c r="F5" s="5">
        <v>0</v>
      </c>
      <c r="G5" s="6">
        <f t="shared" ref="G5:G22" si="1">F5/C5</f>
        <v>0</v>
      </c>
      <c r="H5" s="5">
        <v>56</v>
      </c>
      <c r="I5" s="6">
        <f t="shared" ref="I5:I22" si="2">H5/C5</f>
        <v>0.56000000000000005</v>
      </c>
      <c r="J5" s="5">
        <v>60</v>
      </c>
      <c r="K5" s="6">
        <f t="shared" ref="K5:K22" si="3">J5/C5</f>
        <v>0.6</v>
      </c>
      <c r="L5" s="6">
        <v>0.58000000000000007</v>
      </c>
      <c r="M5" s="7">
        <v>2</v>
      </c>
    </row>
    <row r="6" spans="1:13" x14ac:dyDescent="0.3">
      <c r="A6" s="4" t="s">
        <v>68</v>
      </c>
      <c r="B6" s="4" t="s">
        <v>79</v>
      </c>
      <c r="C6" s="5">
        <v>234</v>
      </c>
      <c r="D6" s="5">
        <v>128</v>
      </c>
      <c r="E6" s="6">
        <f t="shared" si="0"/>
        <v>0.54700854700854706</v>
      </c>
      <c r="F6" s="5">
        <v>121</v>
      </c>
      <c r="G6" s="6">
        <f t="shared" si="1"/>
        <v>0.51709401709401714</v>
      </c>
      <c r="H6" s="5">
        <v>135</v>
      </c>
      <c r="I6" s="6">
        <f t="shared" si="2"/>
        <v>0.57692307692307687</v>
      </c>
      <c r="J6" s="5">
        <v>128</v>
      </c>
      <c r="K6" s="6">
        <f t="shared" si="3"/>
        <v>0.54700854700854706</v>
      </c>
      <c r="L6" s="6">
        <v>0.56196581196581197</v>
      </c>
      <c r="M6" s="8">
        <v>3</v>
      </c>
    </row>
    <row r="7" spans="1:13" x14ac:dyDescent="0.3">
      <c r="A7" s="9" t="s">
        <v>46</v>
      </c>
      <c r="B7" s="9" t="s">
        <v>79</v>
      </c>
      <c r="C7" s="10">
        <v>382</v>
      </c>
      <c r="D7" s="10">
        <v>115</v>
      </c>
      <c r="E7" s="11">
        <f t="shared" si="0"/>
        <v>0.30104712041884818</v>
      </c>
      <c r="F7" s="10">
        <v>156</v>
      </c>
      <c r="G7" s="11">
        <f t="shared" si="1"/>
        <v>0.40837696335078533</v>
      </c>
      <c r="H7" s="10">
        <v>232</v>
      </c>
      <c r="I7" s="11">
        <f t="shared" si="2"/>
        <v>0.60732984293193715</v>
      </c>
      <c r="J7" s="10">
        <v>189</v>
      </c>
      <c r="K7" s="11">
        <f t="shared" si="3"/>
        <v>0.49476439790575916</v>
      </c>
      <c r="L7" s="11">
        <v>0.55104712041884818</v>
      </c>
      <c r="M7" s="12">
        <v>4</v>
      </c>
    </row>
    <row r="8" spans="1:13" x14ac:dyDescent="0.3">
      <c r="A8" s="9" t="s">
        <v>69</v>
      </c>
      <c r="B8" s="9" t="s">
        <v>79</v>
      </c>
      <c r="C8" s="10">
        <v>405</v>
      </c>
      <c r="D8" s="10">
        <v>46</v>
      </c>
      <c r="E8" s="11">
        <f t="shared" si="0"/>
        <v>0.11358024691358025</v>
      </c>
      <c r="F8" s="10">
        <v>41</v>
      </c>
      <c r="G8" s="11">
        <f t="shared" si="1"/>
        <v>0.10123456790123457</v>
      </c>
      <c r="H8" s="10">
        <v>380</v>
      </c>
      <c r="I8" s="11">
        <f t="shared" si="2"/>
        <v>0.93827160493827155</v>
      </c>
      <c r="J8" s="10">
        <v>47</v>
      </c>
      <c r="K8" s="11">
        <f t="shared" si="3"/>
        <v>0.11604938271604938</v>
      </c>
      <c r="L8" s="11">
        <v>0.52716049382716046</v>
      </c>
      <c r="M8" s="13">
        <v>5</v>
      </c>
    </row>
    <row r="9" spans="1:13" x14ac:dyDescent="0.3">
      <c r="A9" s="9" t="s">
        <v>43</v>
      </c>
      <c r="B9" s="9" t="s">
        <v>80</v>
      </c>
      <c r="C9" s="10">
        <v>133</v>
      </c>
      <c r="D9" s="10">
        <v>43</v>
      </c>
      <c r="E9" s="11">
        <f t="shared" si="0"/>
        <v>0.32330827067669171</v>
      </c>
      <c r="F9" s="10">
        <v>0</v>
      </c>
      <c r="G9" s="11">
        <f t="shared" si="1"/>
        <v>0</v>
      </c>
      <c r="H9" s="10">
        <v>60</v>
      </c>
      <c r="I9" s="11">
        <f t="shared" si="2"/>
        <v>0.45112781954887216</v>
      </c>
      <c r="J9" s="10">
        <v>58</v>
      </c>
      <c r="K9" s="11">
        <f t="shared" si="3"/>
        <v>0.43609022556390975</v>
      </c>
      <c r="L9" s="11">
        <v>0.44360902255639095</v>
      </c>
      <c r="M9" s="13">
        <v>6</v>
      </c>
    </row>
    <row r="10" spans="1:13" x14ac:dyDescent="0.3">
      <c r="A10" s="9" t="s">
        <v>45</v>
      </c>
      <c r="B10" s="9" t="s">
        <v>81</v>
      </c>
      <c r="C10" s="10">
        <v>150</v>
      </c>
      <c r="D10" s="10">
        <v>51</v>
      </c>
      <c r="E10" s="11">
        <f t="shared" si="0"/>
        <v>0.34</v>
      </c>
      <c r="F10" s="10">
        <v>0</v>
      </c>
      <c r="G10" s="11">
        <f t="shared" si="1"/>
        <v>0</v>
      </c>
      <c r="H10" s="10">
        <v>67</v>
      </c>
      <c r="I10" s="11">
        <f t="shared" si="2"/>
        <v>0.44666666666666666</v>
      </c>
      <c r="J10" s="10">
        <v>58</v>
      </c>
      <c r="K10" s="11">
        <f t="shared" si="3"/>
        <v>0.38666666666666666</v>
      </c>
      <c r="L10" s="11">
        <v>0.41666666666666663</v>
      </c>
      <c r="M10" s="14">
        <v>7</v>
      </c>
    </row>
    <row r="11" spans="1:13" x14ac:dyDescent="0.3">
      <c r="A11" s="9" t="s">
        <v>39</v>
      </c>
      <c r="B11" s="9" t="s">
        <v>79</v>
      </c>
      <c r="C11" s="10">
        <v>187</v>
      </c>
      <c r="D11" s="10">
        <v>49</v>
      </c>
      <c r="E11" s="11">
        <f t="shared" si="0"/>
        <v>0.26203208556149732</v>
      </c>
      <c r="F11" s="10">
        <v>36</v>
      </c>
      <c r="G11" s="11">
        <f t="shared" si="1"/>
        <v>0.19251336898395721</v>
      </c>
      <c r="H11" s="10">
        <v>60</v>
      </c>
      <c r="I11" s="11">
        <f t="shared" si="2"/>
        <v>0.32085561497326204</v>
      </c>
      <c r="J11" s="10">
        <v>55</v>
      </c>
      <c r="K11" s="11">
        <f t="shared" si="3"/>
        <v>0.29411764705882354</v>
      </c>
      <c r="L11" s="11">
        <v>0.30748663101604279</v>
      </c>
      <c r="M11" s="12">
        <v>8</v>
      </c>
    </row>
    <row r="12" spans="1:13" x14ac:dyDescent="0.3">
      <c r="A12" s="9" t="s">
        <v>17</v>
      </c>
      <c r="B12" s="9" t="s">
        <v>82</v>
      </c>
      <c r="C12" s="10">
        <v>250</v>
      </c>
      <c r="D12" s="10">
        <v>49</v>
      </c>
      <c r="E12" s="11">
        <f t="shared" si="0"/>
        <v>0.19600000000000001</v>
      </c>
      <c r="F12" s="10">
        <v>38</v>
      </c>
      <c r="G12" s="11">
        <f t="shared" si="1"/>
        <v>0.152</v>
      </c>
      <c r="H12" s="10">
        <v>68</v>
      </c>
      <c r="I12" s="11">
        <f t="shared" si="2"/>
        <v>0.27200000000000002</v>
      </c>
      <c r="J12" s="10">
        <v>56</v>
      </c>
      <c r="K12" s="11">
        <f t="shared" si="3"/>
        <v>0.224</v>
      </c>
      <c r="L12" s="11">
        <v>0.248</v>
      </c>
      <c r="M12" s="13">
        <v>9</v>
      </c>
    </row>
    <row r="13" spans="1:13" x14ac:dyDescent="0.3">
      <c r="A13" s="9" t="s">
        <v>70</v>
      </c>
      <c r="B13" s="9" t="s">
        <v>79</v>
      </c>
      <c r="C13" s="10">
        <v>282</v>
      </c>
      <c r="D13" s="10">
        <v>73</v>
      </c>
      <c r="E13" s="11">
        <f t="shared" si="0"/>
        <v>0.25886524822695034</v>
      </c>
      <c r="F13" s="10">
        <v>0</v>
      </c>
      <c r="G13" s="11">
        <f t="shared" si="1"/>
        <v>0</v>
      </c>
      <c r="H13" s="10">
        <v>60</v>
      </c>
      <c r="I13" s="11">
        <f t="shared" si="2"/>
        <v>0.21276595744680851</v>
      </c>
      <c r="J13" s="10">
        <v>62</v>
      </c>
      <c r="K13" s="11">
        <f t="shared" si="3"/>
        <v>0.21985815602836881</v>
      </c>
      <c r="L13" s="11">
        <v>0.23936170212765956</v>
      </c>
      <c r="M13" s="13">
        <v>10</v>
      </c>
    </row>
    <row r="14" spans="1:13" x14ac:dyDescent="0.3">
      <c r="A14" s="9" t="s">
        <v>47</v>
      </c>
      <c r="B14" s="9" t="s">
        <v>79</v>
      </c>
      <c r="C14" s="10">
        <v>392</v>
      </c>
      <c r="D14" s="10">
        <v>64</v>
      </c>
      <c r="E14" s="11">
        <f t="shared" si="0"/>
        <v>0.16326530612244897</v>
      </c>
      <c r="F14" s="10">
        <v>29</v>
      </c>
      <c r="G14" s="11">
        <f t="shared" si="1"/>
        <v>7.3979591836734693E-2</v>
      </c>
      <c r="H14" s="10">
        <v>85</v>
      </c>
      <c r="I14" s="11">
        <f t="shared" si="2"/>
        <v>0.21683673469387754</v>
      </c>
      <c r="J14" s="10">
        <v>81</v>
      </c>
      <c r="K14" s="11">
        <f t="shared" si="3"/>
        <v>0.2066326530612245</v>
      </c>
      <c r="L14" s="11">
        <v>0.21173469387755101</v>
      </c>
      <c r="M14" s="14">
        <v>11</v>
      </c>
    </row>
    <row r="15" spans="1:13" x14ac:dyDescent="0.3">
      <c r="A15" s="9" t="s">
        <v>48</v>
      </c>
      <c r="B15" s="9" t="s">
        <v>79</v>
      </c>
      <c r="C15" s="10">
        <v>373</v>
      </c>
      <c r="D15" s="10">
        <v>70</v>
      </c>
      <c r="E15" s="11">
        <f t="shared" si="0"/>
        <v>0.1876675603217158</v>
      </c>
      <c r="F15" s="10">
        <v>40</v>
      </c>
      <c r="G15" s="11">
        <f t="shared" si="1"/>
        <v>0.10723860589812333</v>
      </c>
      <c r="H15" s="10">
        <v>84</v>
      </c>
      <c r="I15" s="11">
        <f t="shared" si="2"/>
        <v>0.22520107238605899</v>
      </c>
      <c r="J15" s="10">
        <v>61</v>
      </c>
      <c r="K15" s="11">
        <f t="shared" si="3"/>
        <v>0.16353887399463807</v>
      </c>
      <c r="L15" s="11">
        <v>0.2064343163538874</v>
      </c>
      <c r="M15" s="12">
        <v>12</v>
      </c>
    </row>
    <row r="16" spans="1:13" x14ac:dyDescent="0.3">
      <c r="A16" s="9" t="s">
        <v>71</v>
      </c>
      <c r="B16" s="9" t="s">
        <v>83</v>
      </c>
      <c r="C16" s="10">
        <v>243</v>
      </c>
      <c r="D16" s="10">
        <v>46</v>
      </c>
      <c r="E16" s="11">
        <f t="shared" si="0"/>
        <v>0.18930041152263374</v>
      </c>
      <c r="F16" s="10">
        <v>0</v>
      </c>
      <c r="G16" s="11">
        <f t="shared" si="1"/>
        <v>0</v>
      </c>
      <c r="H16" s="10">
        <v>49</v>
      </c>
      <c r="I16" s="11">
        <f t="shared" si="2"/>
        <v>0.20164609053497942</v>
      </c>
      <c r="J16" s="10">
        <v>45</v>
      </c>
      <c r="K16" s="11">
        <f t="shared" si="3"/>
        <v>0.18518518518518517</v>
      </c>
      <c r="L16" s="11">
        <v>0.19547325102880658</v>
      </c>
      <c r="M16" s="13">
        <v>13</v>
      </c>
    </row>
    <row r="17" spans="1:13" x14ac:dyDescent="0.3">
      <c r="A17" s="9" t="s">
        <v>72</v>
      </c>
      <c r="B17" s="9" t="s">
        <v>83</v>
      </c>
      <c r="C17" s="10">
        <v>990</v>
      </c>
      <c r="D17" s="10">
        <v>145</v>
      </c>
      <c r="E17" s="11">
        <f t="shared" si="0"/>
        <v>0.14646464646464646</v>
      </c>
      <c r="F17" s="10">
        <v>0</v>
      </c>
      <c r="G17" s="11">
        <f t="shared" si="1"/>
        <v>0</v>
      </c>
      <c r="H17" s="10">
        <v>173</v>
      </c>
      <c r="I17" s="11">
        <f t="shared" si="2"/>
        <v>0.17474747474747473</v>
      </c>
      <c r="J17" s="10">
        <v>211</v>
      </c>
      <c r="K17" s="11">
        <f t="shared" si="3"/>
        <v>0.21313131313131314</v>
      </c>
      <c r="L17" s="11">
        <v>0.19393939393939394</v>
      </c>
      <c r="M17" s="13">
        <v>14</v>
      </c>
    </row>
    <row r="18" spans="1:13" x14ac:dyDescent="0.3">
      <c r="A18" s="9" t="s">
        <v>73</v>
      </c>
      <c r="B18" s="9" t="s">
        <v>84</v>
      </c>
      <c r="C18" s="10">
        <v>272</v>
      </c>
      <c r="D18" s="10">
        <v>34</v>
      </c>
      <c r="E18" s="11">
        <f t="shared" si="0"/>
        <v>0.125</v>
      </c>
      <c r="F18" s="10">
        <v>0</v>
      </c>
      <c r="G18" s="11">
        <f t="shared" si="1"/>
        <v>0</v>
      </c>
      <c r="H18" s="10">
        <v>58</v>
      </c>
      <c r="I18" s="11">
        <f t="shared" si="2"/>
        <v>0.21323529411764705</v>
      </c>
      <c r="J18" s="10">
        <v>41</v>
      </c>
      <c r="K18" s="11">
        <f t="shared" si="3"/>
        <v>0.15073529411764705</v>
      </c>
      <c r="L18" s="11">
        <v>0.18198529411764705</v>
      </c>
      <c r="M18" s="14">
        <v>15</v>
      </c>
    </row>
    <row r="19" spans="1:13" x14ac:dyDescent="0.3">
      <c r="A19" s="9" t="s">
        <v>74</v>
      </c>
      <c r="B19" s="9" t="s">
        <v>79</v>
      </c>
      <c r="C19" s="10">
        <v>210</v>
      </c>
      <c r="D19" s="10">
        <v>5</v>
      </c>
      <c r="E19" s="11">
        <f t="shared" si="0"/>
        <v>2.3809523809523808E-2</v>
      </c>
      <c r="F19" s="10">
        <v>4</v>
      </c>
      <c r="G19" s="11">
        <f t="shared" si="1"/>
        <v>1.9047619047619049E-2</v>
      </c>
      <c r="H19" s="10">
        <v>53</v>
      </c>
      <c r="I19" s="11">
        <f t="shared" si="2"/>
        <v>0.25238095238095237</v>
      </c>
      <c r="J19" s="10">
        <v>0</v>
      </c>
      <c r="K19" s="11">
        <f t="shared" si="3"/>
        <v>0</v>
      </c>
      <c r="L19" s="11">
        <v>0.1380952380952381</v>
      </c>
      <c r="M19" s="12">
        <v>16</v>
      </c>
    </row>
    <row r="20" spans="1:13" x14ac:dyDescent="0.3">
      <c r="A20" s="9" t="s">
        <v>75</v>
      </c>
      <c r="B20" s="9" t="s">
        <v>79</v>
      </c>
      <c r="C20" s="10">
        <v>155</v>
      </c>
      <c r="D20" s="10">
        <v>20</v>
      </c>
      <c r="E20" s="11">
        <f t="shared" si="0"/>
        <v>0.12903225806451613</v>
      </c>
      <c r="F20" s="10">
        <v>15</v>
      </c>
      <c r="G20" s="11">
        <f t="shared" si="1"/>
        <v>9.6774193548387094E-2</v>
      </c>
      <c r="H20" s="10">
        <v>18</v>
      </c>
      <c r="I20" s="11">
        <f t="shared" si="2"/>
        <v>0.11612903225806452</v>
      </c>
      <c r="J20" s="10">
        <v>22</v>
      </c>
      <c r="K20" s="11">
        <f t="shared" si="3"/>
        <v>0.14193548387096774</v>
      </c>
      <c r="L20" s="11">
        <v>0.13548387096774195</v>
      </c>
      <c r="M20" s="13">
        <v>17</v>
      </c>
    </row>
    <row r="21" spans="1:13" x14ac:dyDescent="0.3">
      <c r="A21" s="9" t="s">
        <v>76</v>
      </c>
      <c r="B21" s="9" t="s">
        <v>79</v>
      </c>
      <c r="C21" s="10">
        <v>328</v>
      </c>
      <c r="D21" s="10">
        <v>35</v>
      </c>
      <c r="E21" s="11">
        <f t="shared" si="0"/>
        <v>0.10670731707317073</v>
      </c>
      <c r="F21" s="10">
        <v>0</v>
      </c>
      <c r="G21" s="11">
        <f t="shared" si="1"/>
        <v>0</v>
      </c>
      <c r="H21" s="10">
        <v>49</v>
      </c>
      <c r="I21" s="11">
        <f t="shared" si="2"/>
        <v>0.14939024390243902</v>
      </c>
      <c r="J21" s="10">
        <v>39</v>
      </c>
      <c r="K21" s="11">
        <f t="shared" si="3"/>
        <v>0.11890243902439024</v>
      </c>
      <c r="L21" s="11">
        <v>0.13414634146341464</v>
      </c>
      <c r="M21" s="13">
        <v>18</v>
      </c>
    </row>
    <row r="22" spans="1:13" x14ac:dyDescent="0.3">
      <c r="A22" s="9" t="s">
        <v>28</v>
      </c>
      <c r="B22" s="22" t="s">
        <v>85</v>
      </c>
      <c r="C22" s="23">
        <v>511</v>
      </c>
      <c r="D22" s="23">
        <v>31</v>
      </c>
      <c r="E22" s="24">
        <f t="shared" si="0"/>
        <v>6.0665362035225046E-2</v>
      </c>
      <c r="F22" s="23">
        <v>0</v>
      </c>
      <c r="G22" s="24">
        <f t="shared" si="1"/>
        <v>0</v>
      </c>
      <c r="H22" s="23">
        <v>31</v>
      </c>
      <c r="I22" s="24">
        <f t="shared" si="2"/>
        <v>6.0665362035225046E-2</v>
      </c>
      <c r="J22" s="23">
        <v>27</v>
      </c>
      <c r="K22" s="24">
        <f t="shared" si="3"/>
        <v>5.2837573385518588E-2</v>
      </c>
      <c r="L22" s="24">
        <v>5.6751467710371817E-2</v>
      </c>
      <c r="M22" s="14">
        <v>19</v>
      </c>
    </row>
    <row r="23" spans="1:13" x14ac:dyDescent="0.3">
      <c r="B23" s="20"/>
      <c r="C23" s="20"/>
      <c r="D23" s="20"/>
      <c r="E23" s="20"/>
      <c r="F23" s="20"/>
      <c r="G23" s="20"/>
      <c r="H23" s="20"/>
      <c r="I23" s="20"/>
      <c r="J23" s="20"/>
      <c r="K23" s="25"/>
      <c r="L23" s="20"/>
    </row>
    <row r="24" spans="1:13" x14ac:dyDescent="0.3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3" x14ac:dyDescent="0.3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3" x14ac:dyDescent="0.3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3" x14ac:dyDescent="0.3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3" x14ac:dyDescent="0.3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3" x14ac:dyDescent="0.3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3" x14ac:dyDescent="0.3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</sheetData>
  <mergeCells count="10">
    <mergeCell ref="A2:A3"/>
    <mergeCell ref="B2:B3"/>
    <mergeCell ref="C2:C3"/>
    <mergeCell ref="L2:L3"/>
    <mergeCell ref="M2:M3"/>
    <mergeCell ref="B1:M1"/>
    <mergeCell ref="D2:E2"/>
    <mergeCell ref="F2:G2"/>
    <mergeCell ref="H2:I2"/>
    <mergeCell ref="J2:K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fichier école 270619 - 1204</vt:lpstr>
      <vt:lpstr>fichier école 270619 - 1204 (2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HANAUER Pierre</dc:creator>
  <cp:lastModifiedBy>HANAUER Pierre</cp:lastModifiedBy>
  <cp:lastPrinted>2019-07-09T11:17:23Z</cp:lastPrinted>
  <dcterms:created xsi:type="dcterms:W3CDTF">2019-06-27T10:05:02Z</dcterms:created>
  <dcterms:modified xsi:type="dcterms:W3CDTF">2019-07-09T11:44:47Z</dcterms:modified>
</cp:coreProperties>
</file>